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9885" activeTab="0"/>
  </bookViews>
  <sheets>
    <sheet name="Zus.-Stellung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<sst xmlns="http://schemas.openxmlformats.org/spreadsheetml/2006/main" count="19" uniqueCount="17">
  <si>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Kostenzusammenstellung</t>
  </si>
  <si>
    <t>KG</t>
  </si>
  <si>
    <t>Kostengruppen</t>
  </si>
  <si>
    <t>Herrichten + Erschließen</t>
  </si>
  <si>
    <t>Bauwerk-Baukonstruktionen</t>
  </si>
  <si>
    <t>Bauwerk - Technische Anlagen</t>
  </si>
  <si>
    <t>Außenanlagen insgesamt</t>
  </si>
  <si>
    <t>Ausstattung und Kunstwerke</t>
  </si>
  <si>
    <t>Außenanlagen</t>
  </si>
  <si>
    <t>Ausstattung</t>
  </si>
  <si>
    <t>Summe KG 200 - 400 Bau</t>
  </si>
  <si>
    <t>bis 2011</t>
  </si>
  <si>
    <t>Bau</t>
  </si>
  <si>
    <t>Baunebenkosten  Planung</t>
  </si>
  <si>
    <t>PE 2012 ff.</t>
  </si>
  <si>
    <t>Gebäude</t>
  </si>
  <si>
    <t>Planung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</si>
</sst>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0.00000"/>
    <numFmt numFmtId="190" formatCode="0.0000"/>
    <numFmt numFmtId="191" formatCode="0.000"/>
    <numFmt numFmtId="192" formatCode="_-* #,##0.000\ &quot;DM&quot;_-;\-* #,##0.000\ &quot;DM&quot;_-;_-* &quot;-&quot;??\ &quot;DM&quot;_-;_-@_-"/>
    <numFmt numFmtId="193" formatCode="_-* #,##0.0\ &quot;DM&quot;_-;\-* #,##0.0\ &quot;DM&quot;_-;_-* &quot;-&quot;??\ &quot;DM&quot;_-;_-@_-"/>
    <numFmt numFmtId="194" formatCode="_-* #,##0.0\ _D_M_-;\-* #,##0.0\ _D_M_-;_-* &quot;-&quot;??\ _D_M_-;_-@_-"/>
    <numFmt numFmtId="195" formatCode="_-* #,##0\ _D_M_-;\-* #,##0\ _D_M_-;_-* &quot;-&quot;??\ _D_M_-;_-@_-"/>
    <numFmt numFmtId="196" formatCode="#,##0.00_ ;\-#,##0.00\ "/>
    <numFmt numFmtId="197" formatCode="#,##0.00&quot; DM&quot;"/>
    <numFmt numFmtId="198" formatCode="_-* #,##0.00\ &quot;DM)&quot;_-;\-* #,##0.00\ &quot;DM&quot;_-;_-* &quot;-&quot;??\ &quot;DM&quot;_-;_-@_-"/>
    <numFmt numFmtId="199" formatCode="00000"/>
    <numFmt numFmtId="200" formatCode="#,##0.00_ _D_M"/>
    <numFmt numFmtId="201" formatCode="#,##0.00\ [$XXX]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20" applyNumberForma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8" fillId="2" borderId="3" xfId="20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5" xfId="2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3" xfId="2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4" fontId="8" fillId="0" borderId="0" xfId="20" applyNumberFormat="1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0" fontId="0" fillId="0" borderId="0" xfId="2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/>
    </xf>
    <xf numFmtId="0" fontId="0" fillId="2" borderId="3" xfId="0" applyFill="1" applyBorder="1" applyAlignment="1">
      <alignment/>
    </xf>
    <xf numFmtId="4" fontId="1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2" xfId="0" applyFont="1" applyBorder="1" applyAlignment="1">
      <alignment/>
    </xf>
    <xf numFmtId="10" fontId="1" fillId="0" borderId="0" xfId="2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" fontId="0" fillId="0" borderId="5" xfId="2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2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workbookViewId="0" topLeftCell="A16">
      <selection activeCell="O27" sqref="O27:O28"/>
    </sheetView>
  </sheetViews>
  <sheetFormatPr defaultColWidth="11.421875" defaultRowHeight="12.75"/>
  <cols>
    <col min="1" max="1" width="6.57421875" style="12" customWidth="1"/>
    <col min="2" max="2" width="32.7109375" style="12" bestFit="1" customWidth="1"/>
    <col min="3" max="3" width="19.28125" style="12" hidden="1" customWidth="1"/>
    <col min="4" max="4" width="15.7109375" style="12" bestFit="1" customWidth="1"/>
    <col min="5" max="5" width="4.140625" style="19" hidden="1" customWidth="1"/>
    <col min="6" max="6" width="12.57421875" style="12" hidden="1" customWidth="1"/>
    <col min="7" max="7" width="0" style="12" hidden="1" customWidth="1"/>
    <col min="8" max="8" width="3.140625" style="12" customWidth="1"/>
    <col min="9" max="9" width="11.421875" style="12" customWidth="1"/>
    <col min="10" max="10" width="13.140625" style="12" customWidth="1"/>
    <col min="11" max="11" width="12.57421875" style="12" bestFit="1" customWidth="1"/>
    <col min="12" max="12" width="2.00390625" style="0" customWidth="1"/>
    <col min="13" max="13" width="15.421875" style="12" customWidth="1"/>
    <col min="14" max="14" width="13.8515625" style="12" customWidth="1"/>
    <col min="15" max="16384" width="11.421875" style="12" customWidth="1"/>
  </cols>
  <sheetData>
    <row r="1" spans="1:9" ht="15">
      <c r="A1" s="7" t="s">
        <v>0</v>
      </c>
      <c r="B1" s="7"/>
      <c r="C1" s="7"/>
      <c r="D1" s="23"/>
      <c r="I1" s="40" t="s">
        <v>14</v>
      </c>
    </row>
    <row r="2" spans="1:14" ht="15.75">
      <c r="A2" s="24"/>
      <c r="B2" s="7"/>
      <c r="C2" s="7"/>
      <c r="D2" s="23"/>
      <c r="I2" s="12" t="s">
        <v>15</v>
      </c>
      <c r="M2" s="12" t="s">
        <v>8</v>
      </c>
      <c r="N2" s="12" t="s">
        <v>9</v>
      </c>
    </row>
    <row r="3" spans="4:14" ht="12.75">
      <c r="D3" s="1"/>
      <c r="M3" s="42"/>
      <c r="N3" s="42"/>
    </row>
    <row r="4" spans="1:14" ht="19.5" customHeight="1">
      <c r="A4" s="2" t="s">
        <v>1</v>
      </c>
      <c r="B4" s="32" t="s">
        <v>2</v>
      </c>
      <c r="C4" s="3"/>
      <c r="D4" s="5" t="s">
        <v>12</v>
      </c>
      <c r="E4" s="20"/>
      <c r="F4" s="43" t="s">
        <v>8</v>
      </c>
      <c r="G4" s="30" t="s">
        <v>9</v>
      </c>
      <c r="I4" s="34" t="s">
        <v>11</v>
      </c>
      <c r="J4" s="34">
        <v>2012</v>
      </c>
      <c r="K4" s="34">
        <v>2013</v>
      </c>
      <c r="M4" s="41">
        <v>2013</v>
      </c>
      <c r="N4" s="41">
        <v>2013</v>
      </c>
    </row>
    <row r="5" spans="1:14" ht="15">
      <c r="A5" s="33"/>
      <c r="B5" s="7"/>
      <c r="C5" s="7"/>
      <c r="D5" s="14"/>
      <c r="E5" s="25"/>
      <c r="F5" s="18"/>
      <c r="G5" s="14"/>
      <c r="I5" s="14"/>
      <c r="J5" s="14"/>
      <c r="K5" s="14"/>
      <c r="M5" s="14"/>
      <c r="N5" s="14"/>
    </row>
    <row r="6" spans="1:14" ht="15">
      <c r="A6" s="6">
        <v>200</v>
      </c>
      <c r="B6" s="7" t="s">
        <v>3</v>
      </c>
      <c r="C6" s="7"/>
      <c r="D6" s="39">
        <v>50000</v>
      </c>
      <c r="E6" s="26"/>
      <c r="F6" s="18"/>
      <c r="G6" s="14"/>
      <c r="I6" s="27"/>
      <c r="J6" s="27"/>
      <c r="K6" s="27"/>
      <c r="M6" s="27"/>
      <c r="N6" s="27"/>
    </row>
    <row r="7" spans="1:14" ht="15">
      <c r="A7" s="6"/>
      <c r="B7" s="7"/>
      <c r="C7" s="7"/>
      <c r="D7" s="8"/>
      <c r="E7" s="21"/>
      <c r="F7" s="18"/>
      <c r="G7" s="14"/>
      <c r="I7" s="27"/>
      <c r="J7" s="27"/>
      <c r="K7" s="27"/>
      <c r="M7" s="27"/>
      <c r="N7" s="27"/>
    </row>
    <row r="8" spans="1:14" ht="15">
      <c r="A8" s="6">
        <v>300</v>
      </c>
      <c r="B8" s="7" t="s">
        <v>4</v>
      </c>
      <c r="C8" s="7"/>
      <c r="D8" s="8">
        <v>1850000</v>
      </c>
      <c r="E8" s="21"/>
      <c r="F8" s="18"/>
      <c r="G8" s="14"/>
      <c r="I8" s="27"/>
      <c r="J8" s="27"/>
      <c r="K8" s="27"/>
      <c r="M8" s="27"/>
      <c r="N8" s="27"/>
    </row>
    <row r="9" spans="1:14" ht="15">
      <c r="A9" s="6"/>
      <c r="B9" s="7"/>
      <c r="C9" s="7"/>
      <c r="D9" s="8"/>
      <c r="E9" s="21"/>
      <c r="F9" s="18"/>
      <c r="G9" s="14"/>
      <c r="I9" s="27"/>
      <c r="J9" s="27"/>
      <c r="K9" s="27"/>
      <c r="M9" s="27"/>
      <c r="N9" s="27"/>
    </row>
    <row r="10" spans="1:14" ht="15">
      <c r="A10" s="6">
        <v>400</v>
      </c>
      <c r="B10" s="7" t="s">
        <v>5</v>
      </c>
      <c r="C10" s="7"/>
      <c r="D10" s="8">
        <v>425000</v>
      </c>
      <c r="E10" s="21"/>
      <c r="F10" s="18"/>
      <c r="G10" s="14"/>
      <c r="I10" s="27"/>
      <c r="J10" s="27"/>
      <c r="K10" s="27"/>
      <c r="M10" s="27"/>
      <c r="N10" s="27"/>
    </row>
    <row r="11" spans="1:14" ht="15">
      <c r="A11" s="6"/>
      <c r="B11" s="7"/>
      <c r="C11" s="7"/>
      <c r="D11" s="8"/>
      <c r="E11" s="21"/>
      <c r="F11" s="18"/>
      <c r="G11" s="14"/>
      <c r="I11" s="27"/>
      <c r="J11" s="27"/>
      <c r="K11" s="27"/>
      <c r="M11" s="27"/>
      <c r="N11" s="27"/>
    </row>
    <row r="12" spans="1:14" ht="15">
      <c r="A12" s="3"/>
      <c r="B12" s="44" t="s">
        <v>10</v>
      </c>
      <c r="C12" s="11"/>
      <c r="D12" s="17">
        <f>SUM(D6:D18)</f>
        <v>2325000</v>
      </c>
      <c r="F12" s="18"/>
      <c r="G12" s="14"/>
      <c r="I12" s="27"/>
      <c r="J12" s="27">
        <v>420000</v>
      </c>
      <c r="K12" s="27">
        <f>SUM(D12-J12)</f>
        <v>1905000</v>
      </c>
      <c r="M12" s="27"/>
      <c r="N12" s="27"/>
    </row>
    <row r="13" spans="1:14" ht="12.75">
      <c r="A13" s="18"/>
      <c r="D13" s="10"/>
      <c r="F13" s="18"/>
      <c r="G13" s="14"/>
      <c r="I13" s="27"/>
      <c r="J13" s="27"/>
      <c r="K13" s="27"/>
      <c r="M13" s="27"/>
      <c r="N13" s="27"/>
    </row>
    <row r="14" spans="1:15" s="37" customFormat="1" ht="15.75">
      <c r="A14" s="2">
        <v>700</v>
      </c>
      <c r="B14" s="35" t="s">
        <v>13</v>
      </c>
      <c r="C14" s="29"/>
      <c r="D14" s="17">
        <f>SUM(D12*0.21)</f>
        <v>488250</v>
      </c>
      <c r="E14" s="36"/>
      <c r="F14" s="31">
        <f>SUM(F16*0.21)</f>
        <v>15750</v>
      </c>
      <c r="G14" s="17">
        <f>SUM(G18*0.21)</f>
        <v>7350</v>
      </c>
      <c r="I14" s="17">
        <v>82890</v>
      </c>
      <c r="J14" s="17">
        <v>190000</v>
      </c>
      <c r="K14" s="17">
        <f>SUM(D14-I14-J14)</f>
        <v>215360</v>
      </c>
      <c r="L14" s="38"/>
      <c r="M14" s="17">
        <f>F14</f>
        <v>15750</v>
      </c>
      <c r="N14" s="17">
        <f>G14</f>
        <v>7350</v>
      </c>
      <c r="O14" s="45" t="s">
        <v>16</v>
      </c>
    </row>
    <row r="15" spans="9:14" ht="12.75">
      <c r="I15" s="14"/>
      <c r="J15" s="14"/>
      <c r="K15" s="14"/>
      <c r="M15" s="9"/>
      <c r="N15" s="9"/>
    </row>
    <row r="16" spans="1:14" ht="15.75">
      <c r="A16" s="2">
        <v>500</v>
      </c>
      <c r="B16" s="28" t="s">
        <v>6</v>
      </c>
      <c r="C16" s="28"/>
      <c r="D16" s="4"/>
      <c r="E16" s="21"/>
      <c r="F16" s="15">
        <v>75000</v>
      </c>
      <c r="I16" s="27"/>
      <c r="J16" s="27"/>
      <c r="K16" s="27"/>
      <c r="L16" s="12"/>
      <c r="M16" s="27">
        <v>75000</v>
      </c>
      <c r="N16" s="27"/>
    </row>
    <row r="17" spans="5:14" ht="13.5" customHeight="1">
      <c r="E17" s="22"/>
      <c r="I17" s="14"/>
      <c r="J17" s="14"/>
      <c r="K17" s="14"/>
      <c r="L17" s="12"/>
      <c r="M17" s="14"/>
      <c r="N17" s="14"/>
    </row>
    <row r="18" spans="1:14" ht="15.75">
      <c r="A18" s="2">
        <v>600</v>
      </c>
      <c r="B18" s="28" t="s">
        <v>7</v>
      </c>
      <c r="C18" s="28"/>
      <c r="D18" s="4"/>
      <c r="E18" s="21"/>
      <c r="G18" s="16">
        <v>35000</v>
      </c>
      <c r="I18" s="13"/>
      <c r="J18" s="13"/>
      <c r="K18" s="13"/>
      <c r="L18" s="12"/>
      <c r="M18" s="13"/>
      <c r="N18" s="13">
        <v>35000</v>
      </c>
    </row>
    <row r="19" ht="12.75">
      <c r="L19" s="12"/>
    </row>
    <row r="20" ht="12.75">
      <c r="L20" s="12"/>
    </row>
  </sheetData>
  <printOptions/>
  <pageMargins left="0.7874015748031497" right="0.7874015748031497" top="1.5748031496062993" bottom="0.984251968503937" header="0.5118110236220472" footer="0.5118110236220472"/>
  <pageSetup orientation="landscape" paperSize="9" scale="79" r:id="rId1"/>
  <headerFooter alignWithMargins="0">
    <oddHeader>&amp;L&amp;11Neubau einer Zweifeld-Sporthalle 
Albert-Schweitzer-Gymnasium
Eisenhüttenstadt&amp;C&amp;"Arial,Fett"&amp;12Kostenberechnung
nach DIN 276
&amp;R&amp;11 23.11.2011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DienerC</dc:creator>
  <cp:keywords/>
  <dc:description/>
  <cp:lastModifiedBy>FreierI</cp:lastModifiedBy>
  <cp:lastPrinted>2011-12-14T13:55:05Z</cp:lastPrinted>
  <dcterms:created xsi:type="dcterms:W3CDTF">2011-11-23T14:08:48Z</dcterms:created>
  <dcterms:modified xsi:type="dcterms:W3CDTF">2011-12-20T06:37:44Z</dcterms:modified>
  <cp:category/>
  <cp:version/>
  <cp:contentType/>
  <cp:contentStatus/>
</cp:coreProperties>
</file>